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3\19.03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B7" i="2"/>
  <c r="E7" i="2" l="1"/>
  <c r="B44" i="2" l="1"/>
  <c r="C42" i="2"/>
  <c r="B42" i="2"/>
  <c r="E43" i="2"/>
  <c r="D43" i="2"/>
  <c r="C16" i="2" l="1"/>
  <c r="E17" i="2"/>
  <c r="D17" i="2"/>
  <c r="D16" i="2" s="1"/>
  <c r="D15" i="2" s="1"/>
  <c r="B16" i="2"/>
  <c r="B15" i="2" s="1"/>
  <c r="D12" i="2"/>
  <c r="D11" i="2" s="1"/>
  <c r="E12" i="2"/>
  <c r="C11" i="2"/>
  <c r="B11" i="2"/>
  <c r="B13" i="2"/>
  <c r="B10" i="2" l="1"/>
  <c r="E11" i="2"/>
  <c r="E16" i="2"/>
  <c r="C15" i="2"/>
  <c r="E15" i="2" s="1"/>
  <c r="C41" i="2"/>
  <c r="C13" i="2"/>
  <c r="C10" i="2" s="1"/>
  <c r="C6" i="2"/>
  <c r="C46" i="2" l="1"/>
  <c r="B41" i="2"/>
  <c r="B6" i="2"/>
  <c r="B46" i="2" l="1"/>
  <c r="D8" i="2"/>
  <c r="D9" i="2"/>
  <c r="D13" i="2"/>
  <c r="D10" i="2" s="1"/>
  <c r="D14" i="2"/>
  <c r="D44" i="2"/>
  <c r="D42" i="2" s="1"/>
  <c r="D41" i="2" s="1"/>
  <c r="D7" i="2" l="1"/>
  <c r="E46" i="2"/>
  <c r="D52" i="2"/>
  <c r="D6" i="2"/>
  <c r="D46" i="2" s="1"/>
  <c r="E44" i="2"/>
  <c r="E9" i="2" l="1"/>
  <c r="E8" i="2"/>
  <c r="E14" i="2"/>
  <c r="E41" i="2" l="1"/>
  <c r="E42" i="2"/>
  <c r="E10" i="2" l="1"/>
  <c r="E13" i="2"/>
  <c r="E6" i="2" l="1"/>
</calcChain>
</file>

<file path=xl/sharedStrings.xml><?xml version="1.0" encoding="utf-8"?>
<sst xmlns="http://schemas.openxmlformats.org/spreadsheetml/2006/main" count="76" uniqueCount="56">
  <si>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</si>
  <si>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</si>
  <si>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</si>
  <si>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</si>
  <si>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</si>
  <si>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</si>
  <si>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</si>
  <si>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</si>
  <si>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</si>
  <si>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</si>
  <si>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</si>
  <si>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</si>
  <si>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</si>
  <si>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</si>
  <si>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</si>
  <si>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</si>
  <si>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</si>
  <si>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</si>
  <si>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</si>
  <si>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</si>
  <si>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</si>
  <si>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 </t>
  </si>
  <si>
    <t>05.1.F2.25550; Строительный контроль по реализации программ формирования современной городской среды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</si>
  <si>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за счет средств местного бюджета предусмотрены бюджетные ассигнования в сумме 11360178,80 рублей, срок выполнения работ-до 18.04.2021. Заявка на возврат остатков средств федерального бюджета на 01.01.2020 направлена в министерство дорожного хозяйства и транспорта Ставропольского края 25.01.2021 и в программном продукте "Электронный бюджет" 05.02.2021 года.</t>
  </si>
  <si>
    <t>Выполнено/не выполнено</t>
  </si>
  <si>
    <t>демонтажные работы-01.12.2020-12.02.2021</t>
  </si>
  <si>
    <t>выполнено</t>
  </si>
  <si>
    <t xml:space="preserve">монтаж дверных проемов из ПВХ-12.02.2021-20.02.2021 </t>
  </si>
  <si>
    <t>выполняется</t>
  </si>
  <si>
    <t>электромонтажные работы-10.01.2021-15.04.2021</t>
  </si>
  <si>
    <t xml:space="preserve">сантехнические работы-10.01.2021-25.02.2021 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</si>
  <si>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</si>
  <si>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</si>
  <si>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</si>
  <si>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</si>
  <si>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</si>
  <si>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устройство потолка из ГКЛ-28.02.2021-24.04.2021</t>
  </si>
  <si>
    <t>Выполнение работ в соответствии с планом-графиком</t>
  </si>
  <si>
    <t>внутренние отделочные работ на 1 этаже-12.02.2021-01.07.2021</t>
  </si>
  <si>
    <t>внутренние отделочные работ на 2 этаже-12.02.2021-17.05.2021</t>
  </si>
  <si>
    <t xml:space="preserve">хоз.питьевой водопровод-10.01.2021-25.02.2021 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</si>
  <si>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</si>
  <si>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</si>
  <si>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</si>
  <si>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демонтажные работы-16.02.2021-24.02.2021</t>
  </si>
  <si>
    <t xml:space="preserve">электромонтажные работы-28.02.2021-31.03.2021 </t>
  </si>
  <si>
    <t>Информация о реализации национальных проектов на территории Благодарненского городского округа Ставропольского края по состоянию на 18 марта 2021 года</t>
  </si>
  <si>
    <t>Кассовый расход на 18.03.2021 года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</si>
  <si>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-34%.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</si>
  <si>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38,5%.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</si>
  <si>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работ-13%.</t>
    </r>
  </si>
  <si>
    <t>Заключен муниципальный контракт на благоустройство территории, прилегающей к Роднику по пер.Рученый в г.Благодарный от 14.11.2020 №50, сроки выполнения работ-с 14.11.2020 до 30.06.2021. Цена контракта составляет 26416098,70 рублей. По состоянию на 18.03.2021 муниципальный контракт расторгнут по соглашению сторон от 04.02.2021 года. Размещено извещение о проведении электронного аукциона №0121600015921000001 от 24.02.2021, дата проведение аукциона-09.03.2021. Срок заключения контракта - 22-30 марта 2021 года.</t>
  </si>
  <si>
    <t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18.03.2021 заключены муниципальные контракты: на проведение ремонта спортивного зала с ООО "Атлант", срок выполнения работ - с 01.04.2021 по 30.05.2021; на поставку спортивного оборудования: от 11.09.2020 №630972 с ИП Кинаш А.Е., от 05.02.2021 №554667 с ИП Кинаш А.Е исполнены, оплата произведена в полном объеме 26.02.2021.</t>
  </si>
  <si>
    <t>По состоянию на 18.03.2021 года численность получателй составила 515 человек</t>
  </si>
  <si>
    <t>По состоянию на 18.03.2021 года численность получателй составила 442 человек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</si>
  <si>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СОШ№8, СОШ №10, СОШ №11. По состоянию на 18.03.2021 произведена выплата заработной платы и начислений в сумме 762131,93 рублей, прочие работы, услуги-14590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</si>
</sst>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/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5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165" fontId="2" fillId="0" borderId="1" xfId="1" applyNumberFormat="1" applyFont="1" applyFill="1" applyBorder="1" applyAlignment="1" applyProtection="1">
      <alignment wrapText="1"/>
      <protection hidden="1"/>
    </xf>
    <xf numFmtId="0" fontId="6" fillId="0" borderId="1" xfId="1" applyFont="1" applyFill="1" applyBorder="1" applyAlignment="1">
      <alignment horizontal="center" wrapText="1"/>
    </xf>
    <xf numFmtId="10" fontId="6" fillId="0" borderId="1" xfId="1" applyNumberFormat="1" applyFont="1" applyFill="1" applyBorder="1" applyAlignment="1" applyProtection="1">
      <alignment horizontal="left" wrapText="1"/>
      <protection hidden="1"/>
    </xf>
    <xf numFmtId="0" fontId="6" fillId="0" borderId="1" xfId="1" applyFont="1" applyFill="1" applyBorder="1" applyAlignment="1">
      <alignment wrapText="1"/>
    </xf>
    <xf numFmtId="0" fontId="6" fillId="0" borderId="5" xfId="1" applyFont="1" applyFill="1" applyBorder="1" applyAlignment="1">
      <alignment horizontal="left" wrapText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6" fillId="0" borderId="7" xfId="1" applyFont="1" applyFill="1" applyBorder="1" applyAlignment="1">
      <alignment horizontal="left" wrapText="1"/>
    </xf>
    <xf numFmtId="0" fontId="6" fillId="0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6" fillId="0" borderId="5" xfId="1" applyFont="1" applyFill="1" applyBorder="1" applyAlignment="1">
      <alignment horizontal="left" wrapText="1"/>
    </xf>
    <xf numFmtId="0" fontId="6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6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2" fillId="0" borderId="0" xfId="1" applyNumberFormat="1" applyFont="1" applyFill="1" applyAlignment="1" applyProtection="1">
      <alignment horizontal="left" wrapText="1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0" fontId="6" fillId="0" borderId="5" xfId="1" applyFont="1" applyFill="1" applyBorder="1" applyAlignment="1">
      <alignment wrapText="1"/>
    </xf>
    <xf numFmtId="0" fontId="6" fillId="0" borderId="6" xfId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view="pageBreakPreview" topLeftCell="A40" zoomScale="50" zoomScaleNormal="30" zoomScaleSheetLayoutView="50" workbookViewId="0">
      <selection activeCell="H36" sqref="A36:XFD36"/>
    </sheetView>
  </sheetViews>
  <sheetFormatPr defaultColWidth="9.140625" defaultRowHeight="26.25" x14ac:dyDescent="0.4"/>
  <cols>
    <col min="1" max="1" width="46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107.710937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7" ht="33.75" customHeight="1" x14ac:dyDescent="0.4">
      <c r="A1" s="56" t="s">
        <v>46</v>
      </c>
      <c r="B1" s="56"/>
      <c r="C1" s="56"/>
      <c r="D1" s="56"/>
      <c r="E1" s="56"/>
      <c r="F1" s="56"/>
      <c r="G1" s="56"/>
    </row>
    <row r="2" spans="1:7" ht="22.5" hidden="1" customHeight="1" x14ac:dyDescent="0.4">
      <c r="A2" s="56"/>
      <c r="B2" s="56"/>
      <c r="C2" s="56"/>
      <c r="D2" s="56"/>
      <c r="E2" s="56"/>
      <c r="F2" s="56"/>
      <c r="G2" s="56"/>
    </row>
    <row r="3" spans="1:7" ht="16.5" customHeight="1" x14ac:dyDescent="0.4">
      <c r="A3" s="2"/>
      <c r="B3" s="3"/>
      <c r="C3" s="3"/>
      <c r="D3" s="3"/>
      <c r="E3" s="4"/>
      <c r="F3" s="4"/>
      <c r="G3" s="4" t="s">
        <v>9</v>
      </c>
    </row>
    <row r="4" spans="1:7" ht="135.75" customHeight="1" x14ac:dyDescent="0.4">
      <c r="A4" s="5"/>
      <c r="B4" s="6" t="s">
        <v>11</v>
      </c>
      <c r="C4" s="6" t="s">
        <v>47</v>
      </c>
      <c r="D4" s="6" t="s">
        <v>8</v>
      </c>
      <c r="E4" s="6" t="s">
        <v>0</v>
      </c>
      <c r="F4" s="57" t="s">
        <v>10</v>
      </c>
      <c r="G4" s="58"/>
    </row>
    <row r="5" spans="1:7" s="26" customFormat="1" ht="22.5" customHeight="1" x14ac:dyDescent="0.4">
      <c r="A5" s="7">
        <v>1</v>
      </c>
      <c r="B5" s="7">
        <v>2</v>
      </c>
      <c r="C5" s="7">
        <v>3</v>
      </c>
      <c r="D5" s="7">
        <v>4</v>
      </c>
      <c r="E5" s="7">
        <v>5</v>
      </c>
      <c r="F5" s="59">
        <v>6</v>
      </c>
      <c r="G5" s="60"/>
    </row>
    <row r="6" spans="1:7" ht="51.75" x14ac:dyDescent="0.4">
      <c r="A6" s="8" t="s">
        <v>2</v>
      </c>
      <c r="B6" s="9">
        <f>B7</f>
        <v>109012440.34999999</v>
      </c>
      <c r="C6" s="9">
        <f t="shared" ref="C6" si="0">C7</f>
        <v>33982965.280000001</v>
      </c>
      <c r="D6" s="9">
        <f>D7</f>
        <v>75029475.069999993</v>
      </c>
      <c r="E6" s="10">
        <f>C6/B6</f>
        <v>0.31173474486850161</v>
      </c>
      <c r="F6" s="48"/>
      <c r="G6" s="49"/>
    </row>
    <row r="7" spans="1:7" ht="102.75" x14ac:dyDescent="0.4">
      <c r="A7" s="8" t="s">
        <v>3</v>
      </c>
      <c r="B7" s="9">
        <f>B8+B9</f>
        <v>109012440.34999999</v>
      </c>
      <c r="C7" s="9">
        <f t="shared" ref="C7" si="1">C8+C9</f>
        <v>33982965.280000001</v>
      </c>
      <c r="D7" s="9">
        <f>D8+D9</f>
        <v>75029475.069999993</v>
      </c>
      <c r="E7" s="10">
        <f>C7/B7</f>
        <v>0.31173474486850161</v>
      </c>
      <c r="F7" s="48"/>
      <c r="G7" s="49"/>
    </row>
    <row r="8" spans="1:7" ht="210" x14ac:dyDescent="0.4">
      <c r="A8" s="11" t="s">
        <v>14</v>
      </c>
      <c r="B8" s="12">
        <v>57149532.689999998</v>
      </c>
      <c r="C8" s="12">
        <v>19215963.399999999</v>
      </c>
      <c r="D8" s="13">
        <f>B8-C8</f>
        <v>37933569.289999999</v>
      </c>
      <c r="E8" s="14">
        <f>C8/B8</f>
        <v>0.33624007923624544</v>
      </c>
      <c r="F8" s="66" t="s">
        <v>53</v>
      </c>
      <c r="G8" s="67"/>
    </row>
    <row r="9" spans="1:7" ht="131.25" x14ac:dyDescent="0.4">
      <c r="A9" s="11" t="s">
        <v>15</v>
      </c>
      <c r="B9" s="12">
        <v>51862907.659999996</v>
      </c>
      <c r="C9" s="12">
        <v>14767001.880000001</v>
      </c>
      <c r="D9" s="13">
        <f>B9-C9</f>
        <v>37095905.779999994</v>
      </c>
      <c r="E9" s="14">
        <f>C9/B9</f>
        <v>0.28473146891047263</v>
      </c>
      <c r="F9" s="66" t="s">
        <v>54</v>
      </c>
      <c r="G9" s="67"/>
    </row>
    <row r="10" spans="1:7" ht="51.75" x14ac:dyDescent="0.4">
      <c r="A10" s="8" t="s">
        <v>5</v>
      </c>
      <c r="B10" s="15">
        <f>B11+B13</f>
        <v>8911822.870000001</v>
      </c>
      <c r="C10" s="15">
        <f t="shared" ref="C10" si="2">C11+C13</f>
        <v>1064152.9300000002</v>
      </c>
      <c r="D10" s="15">
        <f t="shared" ref="D10" si="3">D11+D13</f>
        <v>7847669.9400000004</v>
      </c>
      <c r="E10" s="10">
        <f>C10/B10</f>
        <v>0.11940912039244785</v>
      </c>
      <c r="F10" s="44"/>
      <c r="G10" s="45"/>
    </row>
    <row r="11" spans="1:7" ht="51.75" x14ac:dyDescent="0.4">
      <c r="A11" s="16" t="s">
        <v>16</v>
      </c>
      <c r="B11" s="15">
        <f>B12</f>
        <v>7086391.8700000001</v>
      </c>
      <c r="C11" s="15">
        <f t="shared" ref="C11:D11" si="4">C12</f>
        <v>776721.93</v>
      </c>
      <c r="D11" s="15">
        <f t="shared" si="4"/>
        <v>6309669.9400000004</v>
      </c>
      <c r="E11" s="10">
        <f>C11/B11</f>
        <v>0.10960753289529838</v>
      </c>
      <c r="F11" s="44"/>
      <c r="G11" s="45"/>
    </row>
    <row r="12" spans="1:7" ht="159" customHeight="1" x14ac:dyDescent="0.4">
      <c r="A12" s="17" t="s">
        <v>17</v>
      </c>
      <c r="B12" s="18">
        <v>7086391.8700000001</v>
      </c>
      <c r="C12" s="18">
        <v>776721.93</v>
      </c>
      <c r="D12" s="18">
        <f>B12-C12</f>
        <v>6309669.9400000004</v>
      </c>
      <c r="E12" s="14">
        <f>C12/B12</f>
        <v>0.10960753289529838</v>
      </c>
      <c r="F12" s="66" t="s">
        <v>55</v>
      </c>
      <c r="G12" s="67"/>
    </row>
    <row r="13" spans="1:7" ht="77.25" x14ac:dyDescent="0.4">
      <c r="A13" s="16" t="s">
        <v>4</v>
      </c>
      <c r="B13" s="15">
        <f>B14</f>
        <v>1825431</v>
      </c>
      <c r="C13" s="15">
        <f t="shared" ref="C13" si="5">C14</f>
        <v>287431</v>
      </c>
      <c r="D13" s="9">
        <f>B13-C13</f>
        <v>1538000</v>
      </c>
      <c r="E13" s="10">
        <f>C13/B13</f>
        <v>0.15745925208895872</v>
      </c>
      <c r="F13" s="44"/>
      <c r="G13" s="45"/>
    </row>
    <row r="14" spans="1:7" ht="279" customHeight="1" x14ac:dyDescent="0.4">
      <c r="A14" s="11" t="s">
        <v>12</v>
      </c>
      <c r="B14" s="12">
        <v>1825431</v>
      </c>
      <c r="C14" s="12">
        <v>287431</v>
      </c>
      <c r="D14" s="13">
        <f>B14-C14</f>
        <v>1538000</v>
      </c>
      <c r="E14" s="14">
        <f>C14/B14</f>
        <v>0.15745925208895872</v>
      </c>
      <c r="F14" s="66" t="s">
        <v>52</v>
      </c>
      <c r="G14" s="67"/>
    </row>
    <row r="15" spans="1:7" ht="51.75" x14ac:dyDescent="0.4">
      <c r="A15" s="8" t="s">
        <v>19</v>
      </c>
      <c r="B15" s="19">
        <f>B16</f>
        <v>30577740</v>
      </c>
      <c r="C15" s="19">
        <f t="shared" ref="C15:D15" si="6">C16</f>
        <v>0</v>
      </c>
      <c r="D15" s="19">
        <f t="shared" si="6"/>
        <v>30577740</v>
      </c>
      <c r="E15" s="10">
        <f>C15/B15</f>
        <v>0</v>
      </c>
      <c r="F15" s="44"/>
      <c r="G15" s="45"/>
    </row>
    <row r="16" spans="1:7" ht="51.75" x14ac:dyDescent="0.4">
      <c r="A16" s="20" t="s">
        <v>18</v>
      </c>
      <c r="B16" s="19">
        <f>B17</f>
        <v>30577740</v>
      </c>
      <c r="C16" s="19">
        <f t="shared" ref="C16:D16" si="7">C17</f>
        <v>0</v>
      </c>
      <c r="D16" s="19">
        <f t="shared" si="7"/>
        <v>30577740</v>
      </c>
      <c r="E16" s="10">
        <f>C16/B16</f>
        <v>0</v>
      </c>
      <c r="F16" s="44"/>
      <c r="G16" s="45"/>
    </row>
    <row r="17" spans="1:9" ht="122.25" customHeight="1" x14ac:dyDescent="0.4">
      <c r="A17" s="35" t="s">
        <v>20</v>
      </c>
      <c r="B17" s="38">
        <v>30577740</v>
      </c>
      <c r="C17" s="38">
        <v>0</v>
      </c>
      <c r="D17" s="41">
        <f>B17-C17</f>
        <v>30577740</v>
      </c>
      <c r="E17" s="32">
        <f>C17/B17</f>
        <v>0</v>
      </c>
      <c r="F17" s="46" t="s">
        <v>48</v>
      </c>
      <c r="G17" s="47"/>
      <c r="H17" s="21"/>
      <c r="I17" s="21"/>
    </row>
    <row r="18" spans="1:9" ht="83.25" x14ac:dyDescent="0.4">
      <c r="A18" s="36"/>
      <c r="B18" s="39"/>
      <c r="C18" s="39"/>
      <c r="D18" s="42"/>
      <c r="E18" s="33"/>
      <c r="F18" s="28" t="s">
        <v>37</v>
      </c>
      <c r="G18" s="28" t="s">
        <v>24</v>
      </c>
      <c r="H18" s="21"/>
      <c r="I18" s="21"/>
    </row>
    <row r="19" spans="1:9" ht="60.75" customHeight="1" x14ac:dyDescent="0.4">
      <c r="A19" s="36"/>
      <c r="B19" s="39"/>
      <c r="C19" s="39"/>
      <c r="D19" s="42"/>
      <c r="E19" s="33"/>
      <c r="F19" s="29" t="s">
        <v>25</v>
      </c>
      <c r="G19" s="30" t="s">
        <v>26</v>
      </c>
      <c r="H19" s="21"/>
      <c r="I19" s="21"/>
    </row>
    <row r="20" spans="1:9" ht="76.5" customHeight="1" x14ac:dyDescent="0.4">
      <c r="A20" s="36"/>
      <c r="B20" s="39"/>
      <c r="C20" s="39"/>
      <c r="D20" s="42"/>
      <c r="E20" s="33"/>
      <c r="F20" s="29" t="s">
        <v>27</v>
      </c>
      <c r="G20" s="30" t="s">
        <v>26</v>
      </c>
      <c r="H20" s="21"/>
      <c r="I20" s="21"/>
    </row>
    <row r="21" spans="1:9" ht="103.5" customHeight="1" x14ac:dyDescent="0.4">
      <c r="A21" s="36"/>
      <c r="B21" s="39"/>
      <c r="C21" s="39"/>
      <c r="D21" s="42"/>
      <c r="E21" s="33"/>
      <c r="F21" s="29" t="s">
        <v>38</v>
      </c>
      <c r="G21" s="30" t="s">
        <v>28</v>
      </c>
      <c r="H21" s="21"/>
      <c r="I21" s="21"/>
    </row>
    <row r="22" spans="1:9" ht="109.5" customHeight="1" x14ac:dyDescent="0.4">
      <c r="A22" s="36"/>
      <c r="B22" s="39"/>
      <c r="C22" s="39"/>
      <c r="D22" s="42"/>
      <c r="E22" s="33"/>
      <c r="F22" s="29" t="s">
        <v>39</v>
      </c>
      <c r="G22" s="30" t="s">
        <v>28</v>
      </c>
      <c r="H22" s="21"/>
      <c r="I22" s="21"/>
    </row>
    <row r="23" spans="1:9" ht="76.5" customHeight="1" x14ac:dyDescent="0.4">
      <c r="A23" s="36"/>
      <c r="B23" s="39"/>
      <c r="C23" s="39"/>
      <c r="D23" s="42"/>
      <c r="E23" s="33"/>
      <c r="F23" s="29" t="s">
        <v>29</v>
      </c>
      <c r="G23" s="30" t="s">
        <v>28</v>
      </c>
      <c r="H23" s="21"/>
      <c r="I23" s="21"/>
    </row>
    <row r="24" spans="1:9" ht="72" customHeight="1" x14ac:dyDescent="0.4">
      <c r="A24" s="36"/>
      <c r="B24" s="39"/>
      <c r="C24" s="39"/>
      <c r="D24" s="42"/>
      <c r="E24" s="33"/>
      <c r="F24" s="29" t="s">
        <v>30</v>
      </c>
      <c r="G24" s="30" t="s">
        <v>26</v>
      </c>
      <c r="H24" s="21"/>
      <c r="I24" s="21"/>
    </row>
    <row r="25" spans="1:9" ht="75.75" customHeight="1" x14ac:dyDescent="0.4">
      <c r="A25" s="36"/>
      <c r="B25" s="39"/>
      <c r="C25" s="39"/>
      <c r="D25" s="42"/>
      <c r="E25" s="33"/>
      <c r="F25" s="29" t="s">
        <v>40</v>
      </c>
      <c r="G25" s="30" t="s">
        <v>26</v>
      </c>
      <c r="H25" s="21"/>
      <c r="I25" s="21"/>
    </row>
    <row r="26" spans="1:9" ht="87.75" customHeight="1" x14ac:dyDescent="0.4">
      <c r="A26" s="36"/>
      <c r="B26" s="39"/>
      <c r="C26" s="39"/>
      <c r="D26" s="42"/>
      <c r="E26" s="33"/>
      <c r="F26" s="46" t="s">
        <v>49</v>
      </c>
      <c r="G26" s="47"/>
      <c r="H26" s="22"/>
      <c r="I26" s="22"/>
    </row>
    <row r="27" spans="1:9" ht="89.25" customHeight="1" x14ac:dyDescent="0.4">
      <c r="A27" s="36"/>
      <c r="B27" s="39"/>
      <c r="C27" s="39"/>
      <c r="D27" s="42"/>
      <c r="E27" s="33"/>
      <c r="F27" s="28" t="s">
        <v>37</v>
      </c>
      <c r="G27" s="28" t="s">
        <v>24</v>
      </c>
      <c r="H27" s="22"/>
      <c r="I27" s="22"/>
    </row>
    <row r="28" spans="1:9" ht="78" customHeight="1" x14ac:dyDescent="0.4">
      <c r="A28" s="36"/>
      <c r="B28" s="39"/>
      <c r="C28" s="39"/>
      <c r="D28" s="42"/>
      <c r="E28" s="33"/>
      <c r="F28" s="29" t="s">
        <v>31</v>
      </c>
      <c r="G28" s="30" t="s">
        <v>28</v>
      </c>
      <c r="H28" s="22"/>
      <c r="I28" s="22"/>
    </row>
    <row r="29" spans="1:9" ht="55.5" x14ac:dyDescent="0.4">
      <c r="A29" s="36"/>
      <c r="B29" s="39"/>
      <c r="C29" s="39"/>
      <c r="D29" s="42"/>
      <c r="E29" s="33"/>
      <c r="F29" s="29" t="s">
        <v>32</v>
      </c>
      <c r="G29" s="30" t="s">
        <v>28</v>
      </c>
      <c r="H29" s="22"/>
      <c r="I29" s="22"/>
    </row>
    <row r="30" spans="1:9" ht="83.25" x14ac:dyDescent="0.4">
      <c r="A30" s="36"/>
      <c r="B30" s="39"/>
      <c r="C30" s="39"/>
      <c r="D30" s="42"/>
      <c r="E30" s="33"/>
      <c r="F30" s="29" t="s">
        <v>33</v>
      </c>
      <c r="G30" s="30" t="s">
        <v>28</v>
      </c>
      <c r="H30" s="22"/>
      <c r="I30" s="22"/>
    </row>
    <row r="31" spans="1:9" ht="74.25" customHeight="1" x14ac:dyDescent="0.4">
      <c r="A31" s="36"/>
      <c r="B31" s="39"/>
      <c r="C31" s="39"/>
      <c r="D31" s="42"/>
      <c r="E31" s="33"/>
      <c r="F31" s="29" t="s">
        <v>34</v>
      </c>
      <c r="G31" s="30" t="s">
        <v>28</v>
      </c>
      <c r="H31" s="22"/>
      <c r="I31" s="22"/>
    </row>
    <row r="32" spans="1:9" ht="50.25" customHeight="1" x14ac:dyDescent="0.4">
      <c r="A32" s="36"/>
      <c r="B32" s="39"/>
      <c r="C32" s="39"/>
      <c r="D32" s="42"/>
      <c r="E32" s="33"/>
      <c r="F32" s="29" t="s">
        <v>41</v>
      </c>
      <c r="G32" s="30" t="s">
        <v>28</v>
      </c>
      <c r="H32" s="22"/>
      <c r="I32" s="22"/>
    </row>
    <row r="33" spans="1:9" ht="51.75" customHeight="1" x14ac:dyDescent="0.4">
      <c r="A33" s="36"/>
      <c r="B33" s="39"/>
      <c r="C33" s="39"/>
      <c r="D33" s="42"/>
      <c r="E33" s="33"/>
      <c r="F33" s="29" t="s">
        <v>35</v>
      </c>
      <c r="G33" s="30" t="s">
        <v>28</v>
      </c>
      <c r="H33" s="22"/>
      <c r="I33" s="22"/>
    </row>
    <row r="34" spans="1:9" ht="48.75" customHeight="1" x14ac:dyDescent="0.4">
      <c r="A34" s="36"/>
      <c r="B34" s="39"/>
      <c r="C34" s="39"/>
      <c r="D34" s="42"/>
      <c r="E34" s="33"/>
      <c r="F34" s="29" t="s">
        <v>42</v>
      </c>
      <c r="G34" s="30" t="s">
        <v>28</v>
      </c>
      <c r="H34" s="22"/>
      <c r="I34" s="22"/>
    </row>
    <row r="35" spans="1:9" ht="81.75" customHeight="1" x14ac:dyDescent="0.4">
      <c r="A35" s="36"/>
      <c r="B35" s="39"/>
      <c r="C35" s="39"/>
      <c r="D35" s="42"/>
      <c r="E35" s="33"/>
      <c r="F35" s="29" t="s">
        <v>43</v>
      </c>
      <c r="G35" s="30" t="s">
        <v>26</v>
      </c>
      <c r="H35" s="22"/>
      <c r="I35" s="22"/>
    </row>
    <row r="36" spans="1:9" ht="113.25" customHeight="1" x14ac:dyDescent="0.4">
      <c r="A36" s="36"/>
      <c r="B36" s="39"/>
      <c r="C36" s="39"/>
      <c r="D36" s="42"/>
      <c r="E36" s="33"/>
      <c r="F36" s="50" t="s">
        <v>50</v>
      </c>
      <c r="G36" s="51"/>
      <c r="H36" s="22"/>
      <c r="I36" s="22"/>
    </row>
    <row r="37" spans="1:9" ht="83.25" customHeight="1" x14ac:dyDescent="0.4">
      <c r="A37" s="36"/>
      <c r="B37" s="39"/>
      <c r="C37" s="39"/>
      <c r="D37" s="42"/>
      <c r="E37" s="33"/>
      <c r="F37" s="28" t="s">
        <v>37</v>
      </c>
      <c r="G37" s="28" t="s">
        <v>24</v>
      </c>
      <c r="H37" s="22"/>
      <c r="I37" s="22"/>
    </row>
    <row r="38" spans="1:9" ht="67.5" customHeight="1" x14ac:dyDescent="0.4">
      <c r="A38" s="36"/>
      <c r="B38" s="39"/>
      <c r="C38" s="39"/>
      <c r="D38" s="42"/>
      <c r="E38" s="33"/>
      <c r="F38" s="31" t="s">
        <v>44</v>
      </c>
      <c r="G38" s="30" t="s">
        <v>26</v>
      </c>
      <c r="H38" s="22"/>
      <c r="I38" s="22"/>
    </row>
    <row r="39" spans="1:9" ht="75.75" customHeight="1" x14ac:dyDescent="0.4">
      <c r="A39" s="36"/>
      <c r="B39" s="39"/>
      <c r="C39" s="39"/>
      <c r="D39" s="42"/>
      <c r="E39" s="33"/>
      <c r="F39" s="31" t="s">
        <v>45</v>
      </c>
      <c r="G39" s="30" t="s">
        <v>28</v>
      </c>
      <c r="H39" s="22"/>
      <c r="I39" s="22"/>
    </row>
    <row r="40" spans="1:9" ht="73.5" customHeight="1" x14ac:dyDescent="0.4">
      <c r="A40" s="37"/>
      <c r="B40" s="40"/>
      <c r="C40" s="40"/>
      <c r="D40" s="43"/>
      <c r="E40" s="34"/>
      <c r="F40" s="31" t="s">
        <v>36</v>
      </c>
      <c r="G40" s="30" t="s">
        <v>28</v>
      </c>
      <c r="H40" s="22"/>
      <c r="I40" s="22"/>
    </row>
    <row r="41" spans="1:9" ht="77.25" x14ac:dyDescent="0.4">
      <c r="A41" s="8" t="s">
        <v>6</v>
      </c>
      <c r="B41" s="15">
        <f>B42</f>
        <v>46427808.799999997</v>
      </c>
      <c r="C41" s="15">
        <f t="shared" ref="C41" si="8">C42</f>
        <v>370000</v>
      </c>
      <c r="D41" s="15">
        <f>D42</f>
        <v>46057808.799999997</v>
      </c>
      <c r="E41" s="10">
        <f>C41/B41</f>
        <v>7.969361672739551E-3</v>
      </c>
      <c r="F41" s="48"/>
      <c r="G41" s="49"/>
    </row>
    <row r="42" spans="1:9" ht="102.75" x14ac:dyDescent="0.4">
      <c r="A42" s="16" t="s">
        <v>7</v>
      </c>
      <c r="B42" s="15">
        <f>SUM(B43:B44)</f>
        <v>46427808.799999997</v>
      </c>
      <c r="C42" s="15">
        <f t="shared" ref="C42:D42" si="9">SUM(C43:C44)</f>
        <v>370000</v>
      </c>
      <c r="D42" s="15">
        <f t="shared" si="9"/>
        <v>46057808.799999997</v>
      </c>
      <c r="E42" s="10">
        <f>C42/B42</f>
        <v>7.969361672739551E-3</v>
      </c>
      <c r="F42" s="44"/>
      <c r="G42" s="45"/>
    </row>
    <row r="43" spans="1:9" ht="157.5" x14ac:dyDescent="0.4">
      <c r="A43" s="27" t="s">
        <v>22</v>
      </c>
      <c r="B43" s="18">
        <v>920000</v>
      </c>
      <c r="C43" s="18">
        <v>370000</v>
      </c>
      <c r="D43" s="18">
        <f>B43-C43</f>
        <v>550000</v>
      </c>
      <c r="E43" s="14">
        <f>C43/B43</f>
        <v>0.40217391304347827</v>
      </c>
      <c r="F43" s="52"/>
      <c r="G43" s="53"/>
    </row>
    <row r="44" spans="1:9" ht="221.25" customHeight="1" x14ac:dyDescent="0.4">
      <c r="A44" s="62" t="s">
        <v>13</v>
      </c>
      <c r="B44" s="64">
        <f>34147630+11360178.8</f>
        <v>45507808.799999997</v>
      </c>
      <c r="C44" s="64">
        <v>0</v>
      </c>
      <c r="D44" s="64">
        <f>B44-C44</f>
        <v>45507808.799999997</v>
      </c>
      <c r="E44" s="32">
        <f>C44/B44</f>
        <v>0</v>
      </c>
      <c r="F44" s="54" t="s">
        <v>51</v>
      </c>
      <c r="G44" s="54"/>
    </row>
    <row r="45" spans="1:9" ht="202.5" customHeight="1" x14ac:dyDescent="0.4">
      <c r="A45" s="63"/>
      <c r="B45" s="65"/>
      <c r="C45" s="65"/>
      <c r="D45" s="65"/>
      <c r="E45" s="34"/>
      <c r="F45" s="55" t="s">
        <v>23</v>
      </c>
      <c r="G45" s="55"/>
    </row>
    <row r="46" spans="1:9" x14ac:dyDescent="0.4">
      <c r="A46" s="23"/>
      <c r="B46" s="19">
        <f>B6+B10+B41+B15</f>
        <v>194929812.01999998</v>
      </c>
      <c r="C46" s="19">
        <f>C6+C10+C41+C15</f>
        <v>35417118.210000001</v>
      </c>
      <c r="D46" s="19">
        <f>D6+D10+D41+D15</f>
        <v>159512693.81</v>
      </c>
      <c r="E46" s="10">
        <f>C46/B46</f>
        <v>0.1816916450233183</v>
      </c>
      <c r="F46" s="44"/>
      <c r="G46" s="45"/>
    </row>
    <row r="47" spans="1:9" ht="4.5" customHeight="1" x14ac:dyDescent="0.4">
      <c r="A47" s="3"/>
      <c r="B47" s="3"/>
      <c r="C47" s="3"/>
      <c r="D47" s="3"/>
      <c r="E47" s="3"/>
      <c r="F47" s="3"/>
    </row>
    <row r="48" spans="1:9" ht="14.25" customHeight="1" x14ac:dyDescent="0.4">
      <c r="A48" s="3"/>
      <c r="B48" s="3"/>
      <c r="C48" s="3"/>
      <c r="D48" s="3"/>
      <c r="E48" s="3"/>
      <c r="F48" s="3"/>
    </row>
    <row r="49" spans="1:6" ht="84" customHeight="1" x14ac:dyDescent="0.4">
      <c r="A49" s="61" t="s">
        <v>21</v>
      </c>
      <c r="B49" s="61"/>
      <c r="C49" s="61"/>
      <c r="D49" s="3"/>
      <c r="E49" s="3" t="s">
        <v>1</v>
      </c>
      <c r="F49" s="3"/>
    </row>
    <row r="50" spans="1:6" x14ac:dyDescent="0.4">
      <c r="A50" s="24"/>
      <c r="B50" s="3"/>
      <c r="C50" s="3"/>
      <c r="D50" s="3"/>
      <c r="E50" s="3"/>
      <c r="F50" s="3"/>
    </row>
    <row r="52" spans="1:6" x14ac:dyDescent="0.4">
      <c r="D52" s="25">
        <f>B46-C46</f>
        <v>159512693.80999997</v>
      </c>
    </row>
  </sheetData>
  <mergeCells count="35">
    <mergeCell ref="A49:C49"/>
    <mergeCell ref="A44:A45"/>
    <mergeCell ref="B44:B45"/>
    <mergeCell ref="F7:G7"/>
    <mergeCell ref="F8:G8"/>
    <mergeCell ref="F9:G9"/>
    <mergeCell ref="C44:C45"/>
    <mergeCell ref="D44:D45"/>
    <mergeCell ref="E44:E45"/>
    <mergeCell ref="F10:G10"/>
    <mergeCell ref="F11:G11"/>
    <mergeCell ref="F12:G12"/>
    <mergeCell ref="F13:G13"/>
    <mergeCell ref="F14:G14"/>
    <mergeCell ref="A1:G1"/>
    <mergeCell ref="A2:G2"/>
    <mergeCell ref="F4:G4"/>
    <mergeCell ref="F5:G5"/>
    <mergeCell ref="F6:G6"/>
    <mergeCell ref="F15:G15"/>
    <mergeCell ref="F16:G16"/>
    <mergeCell ref="F17:G17"/>
    <mergeCell ref="F26:G26"/>
    <mergeCell ref="F46:G46"/>
    <mergeCell ref="F41:G41"/>
    <mergeCell ref="F36:G36"/>
    <mergeCell ref="F42:G42"/>
    <mergeCell ref="F43:G43"/>
    <mergeCell ref="F44:G44"/>
    <mergeCell ref="F45:G45"/>
    <mergeCell ref="E17:E40"/>
    <mergeCell ref="A17:A40"/>
    <mergeCell ref="B17:B40"/>
    <mergeCell ref="C17:C40"/>
    <mergeCell ref="D17:D40"/>
  </mergeCells>
  <pageMargins left="0.15748031496062992" right="0.15748031496062992" top="0.39370078740157483" bottom="0.15748031496062992" header="0.31496062992125984" footer="0.15748031496062992"/>
  <pageSetup paperSize="9" scale="49" fitToHeight="0" orientation="landscape" r:id="rId1"/>
  <headerFooter alignWithMargins="0"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2021-03-19T11:31:29Z</cp:lastPrinted>
  <dcterms:created xsi:type="dcterms:W3CDTF">2019-07-19T11:40:04Z</dcterms:created>
  <dcterms:modified xsi:type="dcterms:W3CDTF">2021-03-19T11:31:31Z</dcterms:modified>
</cp:coreProperties>
</file>